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公共" sheetId="1" r:id="rId1"/>
    <sheet name="基金" sheetId="2" r:id="rId2"/>
  </sheets>
  <definedNames>
    <definedName name="_xlnm.Print_Area" localSheetId="0">'公共'!$A$1:$H$19</definedName>
    <definedName name="_xlnm.Print_Area" localSheetId="1">'基金'!$A$1:$H$15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乡镇追加教育支出</t>
        </r>
      </text>
    </comment>
    <comment ref="C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农业转移人口市民化奖励</t>
        </r>
        <r>
          <rPr>
            <sz val="9"/>
            <rFont val="Tahoma"/>
            <family val="2"/>
          </rPr>
          <t>1416</t>
        </r>
        <r>
          <rPr>
            <sz val="9"/>
            <rFont val="宋体"/>
            <family val="0"/>
          </rPr>
          <t>万、森林植被返还</t>
        </r>
        <r>
          <rPr>
            <sz val="9"/>
            <rFont val="Tahoma"/>
            <family val="2"/>
          </rPr>
          <t>980.5</t>
        </r>
        <r>
          <rPr>
            <sz val="9"/>
            <rFont val="宋体"/>
            <family val="0"/>
          </rPr>
          <t>万、产粮大县奖励减少</t>
        </r>
        <r>
          <rPr>
            <sz val="9"/>
            <rFont val="Tahoma"/>
            <family val="2"/>
          </rPr>
          <t>488</t>
        </r>
        <r>
          <rPr>
            <sz val="9"/>
            <rFont val="宋体"/>
            <family val="0"/>
          </rPr>
          <t>万</t>
        </r>
      </text>
    </comment>
    <comment ref="G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污水管网本息</t>
        </r>
        <r>
          <rPr>
            <sz val="9"/>
            <rFont val="Tahoma"/>
            <family val="2"/>
          </rPr>
          <t>1566</t>
        </r>
        <r>
          <rPr>
            <sz val="9"/>
            <rFont val="宋体"/>
            <family val="0"/>
          </rPr>
          <t>万，增券</t>
        </r>
        <r>
          <rPr>
            <sz val="9"/>
            <rFont val="Tahoma"/>
            <family val="2"/>
          </rPr>
          <t>363</t>
        </r>
        <r>
          <rPr>
            <sz val="9"/>
            <rFont val="宋体"/>
            <family val="0"/>
          </rPr>
          <t>万</t>
        </r>
      </text>
    </comment>
  </commentList>
</comments>
</file>

<file path=xl/sharedStrings.xml><?xml version="1.0" encoding="utf-8"?>
<sst xmlns="http://schemas.openxmlformats.org/spreadsheetml/2006/main" count="62" uniqueCount="54">
  <si>
    <t>收入项目</t>
  </si>
  <si>
    <t>支出项目</t>
  </si>
  <si>
    <t>其中:税收收入</t>
  </si>
  <si>
    <t xml:space="preserve">     非税收入</t>
  </si>
  <si>
    <t>下级上解收入</t>
  </si>
  <si>
    <t>上解上级支出</t>
  </si>
  <si>
    <t>补助下级支出</t>
  </si>
  <si>
    <t>上级补助收入</t>
  </si>
  <si>
    <t>收入项目</t>
  </si>
  <si>
    <t>支出项目</t>
  </si>
  <si>
    <t>上级补助收入</t>
  </si>
  <si>
    <t>上解上级支出</t>
  </si>
  <si>
    <t>下级上解收入</t>
  </si>
  <si>
    <t>补助下级支出</t>
  </si>
  <si>
    <t>政府性基金预算收入</t>
  </si>
  <si>
    <t>政府性基金支出总计</t>
  </si>
  <si>
    <t>地方政府债务收入</t>
  </si>
  <si>
    <t>一般公共预算收入</t>
  </si>
  <si>
    <t>一般公共预算支出</t>
  </si>
  <si>
    <t>政府性基金预算支出</t>
  </si>
  <si>
    <t>政府性基金收入总计</t>
  </si>
  <si>
    <t>一般公共预算收入总计</t>
  </si>
  <si>
    <t>一般公共预算支出总计</t>
  </si>
  <si>
    <t>债务还本支出</t>
  </si>
  <si>
    <t>调入资金</t>
  </si>
  <si>
    <t>调出资金</t>
  </si>
  <si>
    <t>附件2:</t>
  </si>
  <si>
    <t>附件1：</t>
  </si>
  <si>
    <t>单位:万元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</si>
  <si>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农林水支出</t>
    </r>
  </si>
  <si>
    <t xml:space="preserve">  其中:公共安全支出</t>
  </si>
  <si>
    <r>
      <t xml:space="preserve">       </t>
    </r>
    <r>
      <rPr>
        <sz val="10"/>
        <rFont val="宋体"/>
        <family val="0"/>
      </rPr>
      <t>教育支出</t>
    </r>
  </si>
  <si>
    <t>上年结转</t>
  </si>
  <si>
    <t>上年结余</t>
  </si>
  <si>
    <t>调入稳定调节基金</t>
  </si>
  <si>
    <t xml:space="preserve">     其他基金收入</t>
  </si>
  <si>
    <t>2019年县级一般公共预算调整安排情况表(草案)</t>
  </si>
  <si>
    <t>2019年预算数</t>
  </si>
  <si>
    <r>
      <t>201</t>
    </r>
    <r>
      <rPr>
        <sz val="10"/>
        <rFont val="宋体"/>
        <family val="0"/>
      </rPr>
      <t>9年预算增减变化</t>
    </r>
  </si>
  <si>
    <r>
      <t>201</t>
    </r>
    <r>
      <rPr>
        <sz val="10"/>
        <rFont val="宋体"/>
        <family val="0"/>
      </rPr>
      <t>9年预算调整数</t>
    </r>
  </si>
  <si>
    <r>
      <t>201</t>
    </r>
    <r>
      <rPr>
        <sz val="10"/>
        <rFont val="宋体"/>
        <family val="0"/>
      </rPr>
      <t>9年预算数</t>
    </r>
  </si>
  <si>
    <r>
      <t>201</t>
    </r>
    <r>
      <rPr>
        <sz val="18"/>
        <rFont val="方正小标宋简体"/>
        <family val="0"/>
      </rPr>
      <t>9</t>
    </r>
    <r>
      <rPr>
        <sz val="18"/>
        <rFont val="方正小标宋简体"/>
        <family val="0"/>
      </rPr>
      <t>年县级政府性基金预算调整安排情况表(草案)</t>
    </r>
  </si>
  <si>
    <t xml:space="preserve">  其中：城乡社区支出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</si>
  <si>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</si>
  <si>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年预算增减变化</t>
    </r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</si>
  <si>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年预算调整数</t>
    </r>
  </si>
  <si>
    <t xml:space="preserve">       其他支出</t>
  </si>
  <si>
    <t xml:space="preserve"> 其中:国有土地使用权出让收入</t>
  </si>
  <si>
    <t xml:space="preserve">        城乡社区支出</t>
  </si>
  <si>
    <t xml:space="preserve">       债务利息支出</t>
  </si>
  <si>
    <t xml:space="preserve">       一般公共服务支出</t>
  </si>
  <si>
    <r>
      <t xml:space="preserve">      </t>
    </r>
    <r>
      <rPr>
        <sz val="10"/>
        <rFont val="宋体"/>
        <family val="0"/>
      </rPr>
      <t xml:space="preserve"> 节能环保支出</t>
    </r>
  </si>
  <si>
    <t xml:space="preserve">     国有土地收益基金收入</t>
  </si>
  <si>
    <t xml:space="preserve">     农业土地开发资金收入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</si>
</sst>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_ "/>
  </numFmts>
  <fonts count="4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40" applyFont="1" applyAlignment="1">
      <alignment horizontal="center" vertical="center"/>
      <protection/>
    </xf>
    <xf numFmtId="0" fontId="0" fillId="0" borderId="0" xfId="40" applyFont="1">
      <alignment/>
      <protection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 shrinkToFit="1"/>
    </xf>
    <xf numFmtId="18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184" fontId="3" fillId="0" borderId="0" xfId="0" applyNumberFormat="1" applyFont="1" applyAlignment="1">
      <alignment/>
    </xf>
    <xf numFmtId="18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7.375" style="0" customWidth="1"/>
    <col min="2" max="2" width="11.75390625" style="0" customWidth="1"/>
    <col min="3" max="3" width="12.625" style="0" customWidth="1"/>
    <col min="4" max="4" width="14.375" style="0" customWidth="1"/>
    <col min="5" max="5" width="24.50390625" style="0" customWidth="1"/>
    <col min="6" max="6" width="12.00390625" style="0" customWidth="1"/>
    <col min="7" max="7" width="12.75390625" style="0" customWidth="1"/>
    <col min="8" max="8" width="14.875" style="0" customWidth="1"/>
  </cols>
  <sheetData>
    <row r="1" ht="14.25">
      <c r="A1" s="5" t="s">
        <v>27</v>
      </c>
    </row>
    <row r="2" spans="1:8" ht="24">
      <c r="A2" s="16" t="s">
        <v>36</v>
      </c>
      <c r="B2" s="16"/>
      <c r="C2" s="16"/>
      <c r="D2" s="16"/>
      <c r="E2" s="16"/>
      <c r="F2" s="16"/>
      <c r="G2" s="16"/>
      <c r="H2" s="16"/>
    </row>
    <row r="3" ht="16.5" customHeight="1">
      <c r="H3" s="4" t="s">
        <v>28</v>
      </c>
    </row>
    <row r="4" spans="1:8" s="2" customFormat="1" ht="39" customHeight="1">
      <c r="A4" s="1" t="s">
        <v>0</v>
      </c>
      <c r="B4" s="1" t="s">
        <v>37</v>
      </c>
      <c r="C4" s="1" t="s">
        <v>38</v>
      </c>
      <c r="D4" s="1" t="s">
        <v>39</v>
      </c>
      <c r="E4" s="1" t="s">
        <v>1</v>
      </c>
      <c r="F4" s="1" t="s">
        <v>40</v>
      </c>
      <c r="G4" s="1" t="s">
        <v>38</v>
      </c>
      <c r="H4" s="1" t="s">
        <v>39</v>
      </c>
    </row>
    <row r="5" spans="1:8" s="2" customFormat="1" ht="21" customHeight="1">
      <c r="A5" s="3" t="s">
        <v>17</v>
      </c>
      <c r="B5" s="6">
        <f>SUM(B6:B8)</f>
        <v>80700</v>
      </c>
      <c r="C5" s="6">
        <f>SUM(C6:C8)</f>
        <v>0</v>
      </c>
      <c r="D5" s="6">
        <f>SUM(B5:C5)</f>
        <v>80700</v>
      </c>
      <c r="E5" s="6" t="s">
        <v>18</v>
      </c>
      <c r="F5" s="6">
        <v>243818</v>
      </c>
      <c r="G5" s="6">
        <f>SUM(G6:G12)</f>
        <v>43289</v>
      </c>
      <c r="H5" s="6">
        <f>SUM(F5:G5)</f>
        <v>287107</v>
      </c>
    </row>
    <row r="6" spans="1:8" s="2" customFormat="1" ht="21" customHeight="1">
      <c r="A6" s="3" t="s">
        <v>2</v>
      </c>
      <c r="B6" s="6">
        <v>58700</v>
      </c>
      <c r="C6" s="6"/>
      <c r="D6" s="6">
        <f>SUM(B6:C6)</f>
        <v>58700</v>
      </c>
      <c r="E6" s="6" t="s">
        <v>30</v>
      </c>
      <c r="F6" s="6">
        <v>11855</v>
      </c>
      <c r="G6" s="6">
        <v>2100</v>
      </c>
      <c r="H6" s="6">
        <f>SUM(F6:G6)</f>
        <v>13955</v>
      </c>
    </row>
    <row r="7" spans="1:8" s="2" customFormat="1" ht="21" customHeight="1">
      <c r="A7" s="3" t="s">
        <v>3</v>
      </c>
      <c r="B7" s="6">
        <v>22000</v>
      </c>
      <c r="C7" s="6"/>
      <c r="D7" s="6">
        <f>SUM(B7:C7)</f>
        <v>22000</v>
      </c>
      <c r="E7" s="6" t="s">
        <v>31</v>
      </c>
      <c r="F7" s="6">
        <v>50659</v>
      </c>
      <c r="G7" s="6">
        <f>4273.97+2450+2502</f>
        <v>9225.970000000001</v>
      </c>
      <c r="H7" s="6">
        <f aca="true" t="shared" si="0" ref="H7:H12">SUM(F7:G7)</f>
        <v>59884.97</v>
      </c>
    </row>
    <row r="8" spans="1:8" s="2" customFormat="1" ht="21" customHeight="1">
      <c r="A8" s="3"/>
      <c r="B8" s="6"/>
      <c r="C8" s="6"/>
      <c r="D8" s="6"/>
      <c r="E8" s="15" t="s">
        <v>48</v>
      </c>
      <c r="F8" s="6">
        <v>4483</v>
      </c>
      <c r="G8" s="6">
        <f>6000+7966+6100</f>
        <v>20066</v>
      </c>
      <c r="H8" s="6">
        <f>SUM(F8:G8)</f>
        <v>24549</v>
      </c>
    </row>
    <row r="9" spans="1:8" s="2" customFormat="1" ht="21" customHeight="1">
      <c r="A9" s="3"/>
      <c r="B9" s="6"/>
      <c r="C9" s="6"/>
      <c r="D9" s="6"/>
      <c r="E9" s="6" t="s">
        <v>51</v>
      </c>
      <c r="F9" s="6">
        <v>1260</v>
      </c>
      <c r="G9" s="6">
        <f>1566+363.03+912</f>
        <v>2841.0299999999997</v>
      </c>
      <c r="H9" s="6">
        <f t="shared" si="0"/>
        <v>4101.03</v>
      </c>
    </row>
    <row r="10" spans="1:8" s="2" customFormat="1" ht="21" customHeight="1">
      <c r="A10" s="3"/>
      <c r="B10" s="6"/>
      <c r="C10" s="6"/>
      <c r="D10" s="6"/>
      <c r="E10" s="7" t="s">
        <v>29</v>
      </c>
      <c r="F10" s="6">
        <v>24238</v>
      </c>
      <c r="G10" s="6">
        <v>6327</v>
      </c>
      <c r="H10" s="6">
        <f t="shared" si="0"/>
        <v>30565</v>
      </c>
    </row>
    <row r="11" spans="1:8" s="2" customFormat="1" ht="21" customHeight="1">
      <c r="A11" s="3"/>
      <c r="B11" s="6"/>
      <c r="C11" s="6"/>
      <c r="D11" s="6"/>
      <c r="E11" s="6" t="s">
        <v>49</v>
      </c>
      <c r="F11" s="6">
        <v>4753</v>
      </c>
      <c r="G11" s="6">
        <v>343</v>
      </c>
      <c r="H11" s="6">
        <f t="shared" si="0"/>
        <v>5096</v>
      </c>
    </row>
    <row r="12" spans="1:8" s="2" customFormat="1" ht="21" customHeight="1">
      <c r="A12" s="3"/>
      <c r="B12" s="6"/>
      <c r="C12" s="6"/>
      <c r="D12" s="6"/>
      <c r="E12" s="6" t="s">
        <v>50</v>
      </c>
      <c r="F12" s="6">
        <v>14086</v>
      </c>
      <c r="G12" s="6">
        <f>486+1900</f>
        <v>2386</v>
      </c>
      <c r="H12" s="6">
        <f t="shared" si="0"/>
        <v>16472</v>
      </c>
    </row>
    <row r="13" spans="1:8" s="2" customFormat="1" ht="21" customHeight="1">
      <c r="A13" s="3" t="s">
        <v>7</v>
      </c>
      <c r="B13" s="6">
        <v>127261.18</v>
      </c>
      <c r="C13" s="6">
        <f>1416+980.5-488</f>
        <v>1908.5</v>
      </c>
      <c r="D13" s="6">
        <f aca="true" t="shared" si="1" ref="D13:D19">SUM(B13:C13)</f>
        <v>129169.68</v>
      </c>
      <c r="E13" s="6" t="s">
        <v>5</v>
      </c>
      <c r="F13" s="6">
        <v>13348</v>
      </c>
      <c r="G13" s="6"/>
      <c r="H13" s="6">
        <f>F13+G13</f>
        <v>13348</v>
      </c>
    </row>
    <row r="14" spans="1:8" s="2" customFormat="1" ht="21" customHeight="1">
      <c r="A14" s="3" t="s">
        <v>4</v>
      </c>
      <c r="B14" s="6">
        <v>41543.3</v>
      </c>
      <c r="C14" s="6">
        <v>2450</v>
      </c>
      <c r="D14" s="6">
        <f t="shared" si="1"/>
        <v>43993.3</v>
      </c>
      <c r="E14" s="6" t="s">
        <v>6</v>
      </c>
      <c r="F14" s="6">
        <v>24901</v>
      </c>
      <c r="G14" s="6"/>
      <c r="H14" s="6">
        <f>F14+G14</f>
        <v>24901</v>
      </c>
    </row>
    <row r="15" spans="1:8" s="2" customFormat="1" ht="21" customHeight="1">
      <c r="A15" s="3" t="s">
        <v>16</v>
      </c>
      <c r="B15" s="6"/>
      <c r="C15" s="6">
        <v>18930</v>
      </c>
      <c r="D15" s="6">
        <f t="shared" si="1"/>
        <v>18930</v>
      </c>
      <c r="E15" s="6" t="s">
        <v>23</v>
      </c>
      <c r="F15" s="6"/>
      <c r="G15" s="6">
        <v>0</v>
      </c>
      <c r="H15" s="6">
        <f>SUM(F15:G15)</f>
        <v>0</v>
      </c>
    </row>
    <row r="16" spans="1:8" s="2" customFormat="1" ht="21" customHeight="1">
      <c r="A16" s="11" t="s">
        <v>33</v>
      </c>
      <c r="B16" s="6">
        <v>6575</v>
      </c>
      <c r="C16" s="6"/>
      <c r="D16" s="6">
        <f t="shared" si="1"/>
        <v>6575</v>
      </c>
      <c r="E16" s="6"/>
      <c r="F16" s="6"/>
      <c r="G16" s="6"/>
      <c r="H16" s="6">
        <f>SUM(F16:G16)</f>
        <v>0</v>
      </c>
    </row>
    <row r="17" spans="1:8" s="2" customFormat="1" ht="21" customHeight="1">
      <c r="A17" s="3" t="s">
        <v>24</v>
      </c>
      <c r="B17" s="6">
        <v>25988</v>
      </c>
      <c r="C17" s="6">
        <v>10000</v>
      </c>
      <c r="D17" s="6">
        <f t="shared" si="1"/>
        <v>35988</v>
      </c>
      <c r="E17" s="6"/>
      <c r="F17" s="6"/>
      <c r="G17" s="6"/>
      <c r="H17" s="6"/>
    </row>
    <row r="18" spans="1:8" s="2" customFormat="1" ht="21" customHeight="1">
      <c r="A18" s="3" t="s">
        <v>34</v>
      </c>
      <c r="B18" s="6"/>
      <c r="C18" s="6">
        <v>10000</v>
      </c>
      <c r="D18" s="6">
        <f t="shared" si="1"/>
        <v>10000</v>
      </c>
      <c r="E18" s="6"/>
      <c r="F18" s="6"/>
      <c r="G18" s="6"/>
      <c r="H18" s="6"/>
    </row>
    <row r="19" spans="1:8" s="2" customFormat="1" ht="21" customHeight="1">
      <c r="A19" s="3" t="s">
        <v>21</v>
      </c>
      <c r="B19" s="6">
        <f>SUM(B5,B13:B18)</f>
        <v>282067.48</v>
      </c>
      <c r="C19" s="6">
        <f>SUM(C5,C13:C18)</f>
        <v>43288.5</v>
      </c>
      <c r="D19" s="6">
        <f t="shared" si="1"/>
        <v>325355.98</v>
      </c>
      <c r="E19" s="6" t="s">
        <v>22</v>
      </c>
      <c r="F19" s="6">
        <f>SUM(F5,F13:F14)+F15</f>
        <v>282067</v>
      </c>
      <c r="G19" s="6">
        <f>SUM(G5,G13:G14,G15)</f>
        <v>43289</v>
      </c>
      <c r="H19" s="6">
        <f>SUM(H5,H13:H14)+H15</f>
        <v>325356</v>
      </c>
    </row>
  </sheetData>
  <sheetProtection/>
  <mergeCells count="1">
    <mergeCell ref="A2:H2"/>
  </mergeCells>
  <printOptions horizontalCentered="1"/>
  <pageMargins left="0.7480314960629921" right="0.7480314960629921" top="0.65" bottom="0.59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21.375" style="0" customWidth="1"/>
    <col min="2" max="4" width="11.25390625" style="0" customWidth="1"/>
    <col min="5" max="5" width="28.75390625" style="0" customWidth="1"/>
    <col min="6" max="8" width="12.50390625" style="0" customWidth="1"/>
    <col min="10" max="10" width="13.625" style="0" customWidth="1"/>
  </cols>
  <sheetData>
    <row r="1" ht="14.25">
      <c r="A1" s="5" t="s">
        <v>26</v>
      </c>
    </row>
    <row r="2" spans="1:8" ht="24">
      <c r="A2" s="17" t="s">
        <v>41</v>
      </c>
      <c r="B2" s="16"/>
      <c r="C2" s="16"/>
      <c r="D2" s="16"/>
      <c r="E2" s="16"/>
      <c r="F2" s="16"/>
      <c r="G2" s="16"/>
      <c r="H2" s="16"/>
    </row>
    <row r="3" ht="25.5" customHeight="1">
      <c r="H3" s="4" t="s">
        <v>28</v>
      </c>
    </row>
    <row r="4" spans="1:8" s="2" customFormat="1" ht="39" customHeight="1">
      <c r="A4" s="1" t="s">
        <v>8</v>
      </c>
      <c r="B4" s="14" t="s">
        <v>43</v>
      </c>
      <c r="C4" s="14" t="s">
        <v>44</v>
      </c>
      <c r="D4" s="14" t="s">
        <v>45</v>
      </c>
      <c r="E4" s="1" t="s">
        <v>9</v>
      </c>
      <c r="F4" s="14" t="s">
        <v>43</v>
      </c>
      <c r="G4" s="14" t="s">
        <v>44</v>
      </c>
      <c r="H4" s="14" t="s">
        <v>45</v>
      </c>
    </row>
    <row r="5" spans="1:8" s="2" customFormat="1" ht="27.75" customHeight="1">
      <c r="A5" s="3" t="s">
        <v>14</v>
      </c>
      <c r="B5" s="6">
        <f>SUM(B6:B9)</f>
        <v>101100</v>
      </c>
      <c r="C5" s="6">
        <f>SUM(C6:C9)</f>
        <v>331740</v>
      </c>
      <c r="D5" s="6">
        <f>B5+C5</f>
        <v>432840</v>
      </c>
      <c r="E5" s="6" t="s">
        <v>19</v>
      </c>
      <c r="F5" s="6">
        <v>77044</v>
      </c>
      <c r="G5" s="6">
        <f>SUM(G6:G9)</f>
        <v>364762</v>
      </c>
      <c r="H5" s="6">
        <f>F5+G5</f>
        <v>441806</v>
      </c>
    </row>
    <row r="6" spans="1:8" s="2" customFormat="1" ht="49.5" customHeight="1">
      <c r="A6" s="10" t="s">
        <v>47</v>
      </c>
      <c r="B6" s="6">
        <v>96500</v>
      </c>
      <c r="C6" s="6">
        <f>346976+3500-20000-18000</f>
        <v>312476</v>
      </c>
      <c r="D6" s="6">
        <f>SUM(B6:C6)</f>
        <v>408976</v>
      </c>
      <c r="E6" s="13" t="s">
        <v>42</v>
      </c>
      <c r="F6" s="6">
        <v>75200</v>
      </c>
      <c r="G6" s="6">
        <f>75200+289247</f>
        <v>364447</v>
      </c>
      <c r="H6" s="6">
        <f>F6+G6</f>
        <v>439647</v>
      </c>
    </row>
    <row r="7" spans="1:8" s="2" customFormat="1" ht="48" customHeight="1">
      <c r="A7" s="3" t="s">
        <v>52</v>
      </c>
      <c r="B7" s="6">
        <v>3000</v>
      </c>
      <c r="C7" s="6">
        <v>18108</v>
      </c>
      <c r="D7" s="6">
        <f>SUM(B7:C7)</f>
        <v>21108</v>
      </c>
      <c r="E7" s="9" t="s">
        <v>46</v>
      </c>
      <c r="F7" s="6">
        <v>1844</v>
      </c>
      <c r="G7" s="6">
        <v>315</v>
      </c>
      <c r="H7" s="6">
        <f aca="true" t="shared" si="0" ref="H7:H13">F7+G7</f>
        <v>2159</v>
      </c>
    </row>
    <row r="8" spans="1:8" s="2" customFormat="1" ht="27.75" customHeight="1">
      <c r="A8" s="3" t="s">
        <v>53</v>
      </c>
      <c r="B8" s="6">
        <v>500</v>
      </c>
      <c r="C8" s="6">
        <v>186</v>
      </c>
      <c r="D8" s="6">
        <f>SUM(B8:C8)</f>
        <v>686</v>
      </c>
      <c r="E8" s="6"/>
      <c r="F8" s="6"/>
      <c r="G8" s="6"/>
      <c r="H8" s="6">
        <f t="shared" si="0"/>
        <v>0</v>
      </c>
    </row>
    <row r="9" spans="1:8" s="2" customFormat="1" ht="27.75" customHeight="1">
      <c r="A9" s="3" t="s">
        <v>35</v>
      </c>
      <c r="B9" s="6">
        <v>1100</v>
      </c>
      <c r="C9" s="6">
        <v>970</v>
      </c>
      <c r="D9" s="6">
        <f>SUM(B9:C9)</f>
        <v>2070</v>
      </c>
      <c r="E9" s="8"/>
      <c r="F9" s="6"/>
      <c r="G9" s="6"/>
      <c r="H9" s="6">
        <f t="shared" si="0"/>
        <v>0</v>
      </c>
    </row>
    <row r="10" spans="1:8" s="2" customFormat="1" ht="27.75" customHeight="1">
      <c r="A10" s="3" t="s">
        <v>10</v>
      </c>
      <c r="B10" s="6"/>
      <c r="C10" s="6"/>
      <c r="D10" s="6">
        <f>SUM(B10:C10)</f>
        <v>0</v>
      </c>
      <c r="E10" s="6" t="s">
        <v>11</v>
      </c>
      <c r="F10" s="6">
        <v>500</v>
      </c>
      <c r="G10" s="6">
        <v>8615</v>
      </c>
      <c r="H10" s="6">
        <f t="shared" si="0"/>
        <v>9115</v>
      </c>
    </row>
    <row r="11" spans="1:8" s="2" customFormat="1" ht="27.75" customHeight="1">
      <c r="A11" s="3" t="s">
        <v>12</v>
      </c>
      <c r="B11" s="6"/>
      <c r="C11" s="6"/>
      <c r="D11" s="6"/>
      <c r="E11" s="6" t="s">
        <v>13</v>
      </c>
      <c r="F11" s="6"/>
      <c r="G11" s="6"/>
      <c r="H11" s="6">
        <f t="shared" si="0"/>
        <v>0</v>
      </c>
    </row>
    <row r="12" spans="1:8" s="2" customFormat="1" ht="27.75" customHeight="1">
      <c r="A12" s="3" t="s">
        <v>32</v>
      </c>
      <c r="B12" s="6">
        <v>1444</v>
      </c>
      <c r="C12" s="6"/>
      <c r="D12" s="6">
        <f>SUM(B12:C12)</f>
        <v>1444</v>
      </c>
      <c r="E12" s="6" t="s">
        <v>25</v>
      </c>
      <c r="F12" s="6">
        <v>25000</v>
      </c>
      <c r="G12" s="6">
        <v>10000</v>
      </c>
      <c r="H12" s="6">
        <f t="shared" si="0"/>
        <v>35000</v>
      </c>
    </row>
    <row r="13" spans="1:8" s="2" customFormat="1" ht="27.75" customHeight="1">
      <c r="A13" s="3" t="s">
        <v>16</v>
      </c>
      <c r="B13" s="6"/>
      <c r="C13" s="6">
        <v>51637</v>
      </c>
      <c r="D13" s="6">
        <f>B13+C13</f>
        <v>51637</v>
      </c>
      <c r="E13" s="6" t="s">
        <v>23</v>
      </c>
      <c r="F13" s="6"/>
      <c r="G13" s="6">
        <v>0</v>
      </c>
      <c r="H13" s="6">
        <f t="shared" si="0"/>
        <v>0</v>
      </c>
    </row>
    <row r="14" spans="1:8" s="2" customFormat="1" ht="27.75" customHeight="1">
      <c r="A14" s="3"/>
      <c r="B14" s="6"/>
      <c r="C14" s="6"/>
      <c r="D14" s="6"/>
      <c r="E14" s="6"/>
      <c r="F14" s="6"/>
      <c r="G14" s="6"/>
      <c r="H14" s="6"/>
    </row>
    <row r="15" spans="1:9" s="2" customFormat="1" ht="27.75" customHeight="1">
      <c r="A15" s="3" t="s">
        <v>20</v>
      </c>
      <c r="B15" s="6">
        <f>B5+B10+B11+B12+B13</f>
        <v>102544</v>
      </c>
      <c r="C15" s="6">
        <f>C5+C10+C11+C12+C13</f>
        <v>383377</v>
      </c>
      <c r="D15" s="6">
        <f>D5+D10+D11+D12+D13</f>
        <v>485921</v>
      </c>
      <c r="E15" s="6" t="s">
        <v>15</v>
      </c>
      <c r="F15" s="6">
        <f>F5+F10+F12+F13+F11</f>
        <v>102544</v>
      </c>
      <c r="G15" s="6">
        <f>G5+G10+G12+G13+G11</f>
        <v>383377</v>
      </c>
      <c r="H15" s="6">
        <f>H5+H10+H12+H13+H11</f>
        <v>485921</v>
      </c>
      <c r="I15" s="12">
        <f>D15-H15</f>
        <v>0</v>
      </c>
    </row>
  </sheetData>
  <sheetProtection/>
  <mergeCells count="1">
    <mergeCell ref="A2:H2"/>
  </mergeCells>
  <printOptions horizontalCentered="1"/>
  <pageMargins left="0.7480314960629921" right="0.7480314960629921" top="0.8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2015-12-05T07:32:02Z</cp:lastPrinted>
  <dcterms:created xsi:type="dcterms:W3CDTF">1996-12-17T01:32:42Z</dcterms:created>
  <dcterms:modified xsi:type="dcterms:W3CDTF">2019-12-21T04:32:58Z</dcterms:modified>
  <cp:category/>
  <cp:version/>
  <cp:contentType/>
  <cp:contentStatus/>
</cp:coreProperties>
</file>